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中医骨伤" sheetId="1" r:id="rId1"/>
  </sheets>
  <calcPr calcId="144525"/>
</workbook>
</file>

<file path=xl/sharedStrings.xml><?xml version="1.0" encoding="utf-8"?>
<sst xmlns="http://schemas.openxmlformats.org/spreadsheetml/2006/main" count="90" uniqueCount="56">
  <si>
    <t>附件1</t>
  </si>
  <si>
    <t>整合规范中医骨伤类医疗服务项目价格表（9项）</t>
  </si>
  <si>
    <t>序号</t>
  </si>
  <si>
    <t>财务分类</t>
  </si>
  <si>
    <t>编码</t>
  </si>
  <si>
    <t>项目名称</t>
  </si>
  <si>
    <t>服务产出</t>
  </si>
  <si>
    <t>价格构成</t>
  </si>
  <si>
    <t>加收项</t>
  </si>
  <si>
    <t>扩展项</t>
  </si>
  <si>
    <t>计价单位</t>
  </si>
  <si>
    <t>价格</t>
  </si>
  <si>
    <t>计价说明</t>
  </si>
  <si>
    <t>支付类别</t>
  </si>
  <si>
    <t>一类</t>
  </si>
  <si>
    <t>二类</t>
  </si>
  <si>
    <t>三类</t>
  </si>
  <si>
    <t>省级</t>
  </si>
  <si>
    <t>市级</t>
  </si>
  <si>
    <t>省、市级</t>
  </si>
  <si>
    <t>县级</t>
  </si>
  <si>
    <t>E</t>
  </si>
  <si>
    <t>手法整复术（关节脱位）</t>
  </si>
  <si>
    <t>通过手法（或辅助器械）使脱位或紊乱关节复位。</t>
  </si>
  <si>
    <t>所定价格涵盖摆位、整复、包扎、必要时固定等步骤，以及必要时使用辅助器械所需的人力资源和基本物质资源消耗。</t>
  </si>
  <si>
    <t>01儿童加收15%。</t>
  </si>
  <si>
    <t>每关节</t>
  </si>
  <si>
    <t>甲</t>
  </si>
  <si>
    <t>手法整复术（复杂关节脱位）</t>
  </si>
  <si>
    <t>通过手法（或辅助器械）使脱位复杂关节复位。</t>
  </si>
  <si>
    <t>“复杂关节脱位”指寰枢椎、髋关节、骨盆等关节脱位以及陈旧性脱位。</t>
  </si>
  <si>
    <t>手法整复术（骨伤）</t>
  </si>
  <si>
    <r>
      <rPr>
        <sz val="10"/>
        <color theme="1"/>
        <rFont val="宋体"/>
        <charset val="134"/>
      </rPr>
      <t>通过正骨手法（或辅助器械）使骨折或韧带损伤复位。</t>
    </r>
  </si>
  <si>
    <t>每处骨折</t>
  </si>
  <si>
    <t>手法整复术（复杂骨伤）</t>
  </si>
  <si>
    <t>通过正骨手法（或辅助器械）使复杂骨折或韧带损伤复位。</t>
  </si>
  <si>
    <t>“复杂骨伤”指脊柱、骨盆、关节内等骨折以及陈旧性、粉碎性骨折。</t>
  </si>
  <si>
    <t>小夹板固定术</t>
  </si>
  <si>
    <t>通过小夹板等各种外固定方式对骨折部位进行包扎固定。</t>
  </si>
  <si>
    <t>所定价格涵盖摆位、固定等步骤所需的人力资源和基本物质资源消耗。</t>
  </si>
  <si>
    <t>部位</t>
  </si>
  <si>
    <t>小夹板调整术</t>
  </si>
  <si>
    <t>根据患者复诊情况对小夹板等外固定装置进行调整。</t>
  </si>
  <si>
    <t>所定价格涵盖观察、调整等步骤所需的人力资源和基本物质资源消耗。</t>
  </si>
  <si>
    <t>中医复位内固定术</t>
  </si>
  <si>
    <t>使用各种针具、钉具，以内固定方式复位固定骨折部位。</t>
  </si>
  <si>
    <t>所定价格涵盖摆位、消毒、进针、牵拉复位、撬拨、包扎固定等步骤所需的人力资源和基本物质资源消耗。</t>
  </si>
  <si>
    <t>手法松解术</t>
  </si>
  <si>
    <t>通过理筋、松筋、弹拨等手法疏通经络、松解粘连、滑利关节。</t>
  </si>
  <si>
    <t>所定价格涵盖摆位、手法疏通等步骤，以及必要时使用辅助器械所需的人力资源和基本物质资源消耗。</t>
  </si>
  <si>
    <t>次</t>
  </si>
  <si>
    <t>不与同部位中医推拿同时收费。</t>
  </si>
  <si>
    <t>手法挤压术</t>
  </si>
  <si>
    <r>
      <rPr>
        <sz val="10"/>
        <color theme="1"/>
        <rFont val="宋体"/>
        <charset val="134"/>
      </rPr>
      <t>通过抚触挤压腱鞘囊肿，使囊肿破裂。</t>
    </r>
  </si>
  <si>
    <t>所定价格涵盖定位、抚触、挤压等步骤所需的人力资源和基本物质资源消耗。</t>
  </si>
  <si>
    <t>使用说明:
1.本项目价格以中医骨伤为重点，按照中医骨伤治疗方式的服务产出设立价格项目。根据《深化医疗服务价格改革试点方案》（医保发〔2021〕41号）“厘清价格项目与临床诊疗技术规范、医疗机构成本要素、不同应用场景和收费标准等的政策边界。分类整合现行价格项目，实现价格项目与操作步骤、诊疗部位等技术细节脱钩，增强现行价格项目对医疗技术和医疗活动改良创新的兼容性”要求，各类中医骨伤类项目在操作层面存在差异，但在价格项目和定价水平层面具备合并同类项的条件，本项目价格对目前常用的中医骨伤类项目进行了合并。
2.本项目价格所称的“价格构成”，指项目价格应涵盖的各类资源消耗，用于确定计价单元的边界，是制定调整项目价格考虑的测算因子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
3.本项目价格所称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各项的加/减收水平后，求和得出加/减收金额。
4.本项目价格所称“扩展项”，指同一项目下以不同方式提供或在不同场景应用时，只扩展价格项目适用范围、不额外加价的一类子项，子项的价格按主项目执行。
5.本项目价格所称“基本物耗”指原则上限于不应或不必要与医疗服务项目分割的易耗品，包括但不限于各类消杀灭菌用品、标签、储存用品、清洁用品、个人防护用品、垃圾处理用品、冲洗液、润滑剂、棉球、棉签、纱布（垫）、护（尿）垫、手术巾（单）、治疗巾（单）、中单、治疗护理盘(包）、手术包、注射器、防渗漏垫、悬吊巾、压垫、棉垫、可复用的操作器具、各种针具刀具等。基本物耗成本计入项目价格，不另行收费。除基本物耗以外的其他耗材，按照实际采购价格零差率另行收费。
6. 本项目价格所称的“每关节”是指，单个大关节（肩、肘、腕、髋、膝、踝）、颈椎、胸椎、腰椎、单侧手掌部关节、单侧足部关节、单侧颞颌关节、单侧肩锁关节、胸锁关节。
7. 本项目价格所称的“儿童”是指6周岁及以下未成年人。周岁的计算方法以法律的相关规定为准。
8. 本项目价格中涉及“包括……”“……等”的，属于开放型表述，所指对象不仅局限于表述中列明的事项，也包括未列明的同类事项。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</si>
</sst>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177" formatCode="0_);[Red]\(0\)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0"/>
      <color theme="1"/>
      <name val="Times New Roman"/>
      <charset val="204"/>
    </font>
    <font>
      <sz val="22"/>
      <name val="Times New Roman"/>
      <charset val="134"/>
    </font>
    <font>
      <b/>
      <sz val="11"/>
      <name val="黑体"/>
      <charset val="134"/>
    </font>
    <font>
      <sz val="11"/>
      <name val="Times New Roman"/>
      <charset val="134"/>
    </font>
    <font>
      <sz val="12"/>
      <color theme="1"/>
      <name val="黑体"/>
      <charset val="204"/>
    </font>
    <font>
      <sz val="12"/>
      <color theme="1"/>
      <name val="Times New Roman"/>
      <charset val="20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7" fillId="0" borderId="0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31" fillId="0" borderId="5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26" fillId="15" borderId="9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8" fillId="21" borderId="9" applyNumberFormat="false" applyAlignment="false" applyProtection="false">
      <alignment vertical="center"/>
    </xf>
    <xf numFmtId="0" fontId="32" fillId="15" borderId="10" applyNumberFormat="false" applyAlignment="false" applyProtection="false">
      <alignment vertical="center"/>
    </xf>
    <xf numFmtId="0" fontId="34" fillId="29" borderId="11" applyNumberFormat="false" applyAlignment="false" applyProtection="false">
      <alignment vertical="center"/>
    </xf>
    <xf numFmtId="0" fontId="37" fillId="0" borderId="12" applyNumberFormat="false" applyFill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top"/>
    </xf>
    <xf numFmtId="0" fontId="2" fillId="0" borderId="0" xfId="0" applyFont="true" applyFill="true" applyAlignment="true"/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left" vertical="center"/>
    </xf>
    <xf numFmtId="0" fontId="7" fillId="0" borderId="0" xfId="0" applyFont="true" applyFill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left"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0" fontId="15" fillId="0" borderId="2" xfId="0" applyFont="true" applyFill="true" applyBorder="true" applyAlignment="true">
      <alignment horizontal="left" vertical="center" wrapText="true"/>
    </xf>
    <xf numFmtId="0" fontId="15" fillId="0" borderId="3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top" wrapText="true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1" fontId="16" fillId="0" borderId="1" xfId="0" applyNumberFormat="true" applyFont="true" applyFill="true" applyBorder="true" applyAlignment="true">
      <alignment horizontal="center" vertical="center"/>
    </xf>
    <xf numFmtId="1" fontId="16" fillId="0" borderId="1" xfId="0" applyNumberFormat="true" applyFont="true" applyFill="true" applyBorder="true" applyAlignment="true">
      <alignment horizontal="justify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176" fontId="13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176" fontId="13" fillId="0" borderId="1" xfId="0" applyNumberFormat="true" applyFont="true" applyFill="true" applyBorder="true" applyAlignment="true">
      <alignment horizontal="center" vertical="center"/>
    </xf>
    <xf numFmtId="1" fontId="8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top"/>
    </xf>
    <xf numFmtId="0" fontId="17" fillId="0" borderId="1" xfId="0" applyFont="true" applyFill="true" applyBorder="true" applyAlignment="true">
      <alignment horizontal="left" vertical="center" wrapText="true"/>
    </xf>
    <xf numFmtId="0" fontId="13" fillId="0" borderId="1" xfId="0" applyFont="true" applyFill="true" applyBorder="true" applyAlignment="true">
      <alignment horizontal="left" vertical="top" wrapText="true"/>
    </xf>
    <xf numFmtId="1" fontId="8" fillId="0" borderId="1" xfId="0" applyNumberFormat="true" applyFont="true" applyFill="true" applyBorder="true" applyAlignment="true">
      <alignment horizontal="center" vertical="center" wrapText="true"/>
    </xf>
    <xf numFmtId="0" fontId="15" fillId="0" borderId="4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17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zoomScale="130" zoomScaleNormal="130" workbookViewId="0">
      <selection activeCell="G18" sqref="G18"/>
    </sheetView>
  </sheetViews>
  <sheetFormatPr defaultColWidth="8.18333333333333" defaultRowHeight="12.75"/>
  <cols>
    <col min="1" max="1" width="3.75" style="1" customWidth="true"/>
    <col min="2" max="2" width="4.90833333333333" style="1" customWidth="true"/>
    <col min="3" max="3" width="11.15" style="1" customWidth="true"/>
    <col min="4" max="4" width="13.4583333333333" style="1" customWidth="true"/>
    <col min="5" max="5" width="15.8583333333333" style="1" customWidth="true"/>
    <col min="6" max="6" width="23.25" style="1" customWidth="true"/>
    <col min="7" max="7" width="8.55833333333333" style="1" customWidth="true"/>
    <col min="8" max="8" width="6.25" style="1" customWidth="true"/>
    <col min="9" max="9" width="5.95833333333333" style="1" customWidth="true"/>
    <col min="10" max="15" width="3.94166666666667" style="1" customWidth="true"/>
    <col min="16" max="16" width="10.7666666666667" style="1" customWidth="true"/>
    <col min="17" max="17" width="5.09166666666667" style="1" customWidth="true"/>
    <col min="18" max="16384" width="21.45" style="1"/>
  </cols>
  <sheetData>
    <row r="1" s="1" customFormat="true" ht="25" customHeight="true" spans="1:16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true" ht="29.25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3" customFormat="true" ht="13.5" spans="1:17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/>
      <c r="L3" s="9"/>
      <c r="M3" s="9"/>
      <c r="N3" s="9"/>
      <c r="O3" s="9"/>
      <c r="P3" s="28" t="s">
        <v>12</v>
      </c>
      <c r="Q3" s="32" t="s">
        <v>13</v>
      </c>
    </row>
    <row r="4" s="3" customFormat="true" ht="13.5" spans="1:17">
      <c r="A4" s="8"/>
      <c r="B4" s="9"/>
      <c r="C4" s="10"/>
      <c r="D4" s="9"/>
      <c r="E4" s="9"/>
      <c r="F4" s="9"/>
      <c r="G4" s="9"/>
      <c r="H4" s="9"/>
      <c r="I4" s="9"/>
      <c r="J4" s="9" t="s">
        <v>14</v>
      </c>
      <c r="K4" s="9"/>
      <c r="L4" s="21" t="s">
        <v>15</v>
      </c>
      <c r="M4" s="21"/>
      <c r="N4" s="21" t="s">
        <v>16</v>
      </c>
      <c r="O4" s="21"/>
      <c r="P4" s="28"/>
      <c r="Q4" s="32"/>
    </row>
    <row r="5" s="3" customFormat="true" ht="32" customHeight="true" spans="1:17">
      <c r="A5" s="8"/>
      <c r="B5" s="9"/>
      <c r="C5" s="10"/>
      <c r="D5" s="9"/>
      <c r="E5" s="9"/>
      <c r="F5" s="9"/>
      <c r="G5" s="9"/>
      <c r="H5" s="9"/>
      <c r="I5" s="9"/>
      <c r="J5" s="22" t="s">
        <v>17</v>
      </c>
      <c r="K5" s="22" t="s">
        <v>18</v>
      </c>
      <c r="L5" s="23" t="s">
        <v>19</v>
      </c>
      <c r="M5" s="22" t="s">
        <v>20</v>
      </c>
      <c r="N5" s="22" t="s">
        <v>18</v>
      </c>
      <c r="O5" s="22" t="s">
        <v>20</v>
      </c>
      <c r="P5" s="28"/>
      <c r="Q5" s="32"/>
    </row>
    <row r="6" s="1" customFormat="true" ht="54" spans="1:17">
      <c r="A6" s="11">
        <v>1</v>
      </c>
      <c r="B6" s="12" t="s">
        <v>21</v>
      </c>
      <c r="C6" s="13">
        <v>420000001</v>
      </c>
      <c r="D6" s="14" t="s">
        <v>22</v>
      </c>
      <c r="E6" s="14" t="s">
        <v>23</v>
      </c>
      <c r="F6" s="14" t="s">
        <v>24</v>
      </c>
      <c r="G6" s="18" t="s">
        <v>25</v>
      </c>
      <c r="H6" s="19"/>
      <c r="I6" s="24" t="s">
        <v>26</v>
      </c>
      <c r="J6" s="24">
        <v>130</v>
      </c>
      <c r="K6" s="25">
        <f t="shared" ref="K6:K14" si="0">J6*0.95</f>
        <v>123.5</v>
      </c>
      <c r="L6" s="25">
        <f t="shared" ref="L6:L14" si="1">J6*0.85</f>
        <v>110.5</v>
      </c>
      <c r="M6" s="25">
        <f t="shared" ref="M6:M14" si="2">J6*0.75</f>
        <v>97.5</v>
      </c>
      <c r="N6" s="25">
        <f t="shared" ref="N6:N14" si="3">J6*0.65</f>
        <v>84.5</v>
      </c>
      <c r="O6" s="25">
        <f t="shared" ref="O6:O14" si="4">J6*0.6</f>
        <v>78</v>
      </c>
      <c r="P6" s="14"/>
      <c r="Q6" s="24" t="s">
        <v>27</v>
      </c>
    </row>
    <row r="7" s="1" customFormat="true" ht="81" spans="1:17">
      <c r="A7" s="11">
        <v>2</v>
      </c>
      <c r="B7" s="12" t="s">
        <v>21</v>
      </c>
      <c r="C7" s="13">
        <v>420000002</v>
      </c>
      <c r="D7" s="14" t="s">
        <v>28</v>
      </c>
      <c r="E7" s="14" t="s">
        <v>29</v>
      </c>
      <c r="F7" s="14" t="s">
        <v>24</v>
      </c>
      <c r="G7" s="18" t="s">
        <v>25</v>
      </c>
      <c r="H7" s="19"/>
      <c r="I7" s="24" t="s">
        <v>26</v>
      </c>
      <c r="J7" s="24">
        <v>228</v>
      </c>
      <c r="K7" s="25">
        <f t="shared" si="0"/>
        <v>216.6</v>
      </c>
      <c r="L7" s="25">
        <f t="shared" si="1"/>
        <v>193.8</v>
      </c>
      <c r="M7" s="25">
        <f t="shared" si="2"/>
        <v>171</v>
      </c>
      <c r="N7" s="25">
        <f t="shared" si="3"/>
        <v>148.2</v>
      </c>
      <c r="O7" s="25">
        <f t="shared" si="4"/>
        <v>136.8</v>
      </c>
      <c r="P7" s="14" t="s">
        <v>30</v>
      </c>
      <c r="Q7" s="24" t="s">
        <v>27</v>
      </c>
    </row>
    <row r="8" s="1" customFormat="true" ht="54" spans="1:17">
      <c r="A8" s="11">
        <v>3</v>
      </c>
      <c r="B8" s="12" t="s">
        <v>21</v>
      </c>
      <c r="C8" s="13">
        <v>420000003</v>
      </c>
      <c r="D8" s="14" t="s">
        <v>31</v>
      </c>
      <c r="E8" s="19" t="s">
        <v>32</v>
      </c>
      <c r="F8" s="14" t="s">
        <v>24</v>
      </c>
      <c r="G8" s="18" t="s">
        <v>25</v>
      </c>
      <c r="H8" s="11"/>
      <c r="I8" s="24" t="s">
        <v>33</v>
      </c>
      <c r="J8" s="24">
        <v>169</v>
      </c>
      <c r="K8" s="25">
        <f t="shared" si="0"/>
        <v>160.55</v>
      </c>
      <c r="L8" s="25">
        <f t="shared" si="1"/>
        <v>143.65</v>
      </c>
      <c r="M8" s="25">
        <f t="shared" si="2"/>
        <v>126.75</v>
      </c>
      <c r="N8" s="25">
        <f t="shared" si="3"/>
        <v>109.85</v>
      </c>
      <c r="O8" s="25">
        <f t="shared" si="4"/>
        <v>101.4</v>
      </c>
      <c r="P8" s="29"/>
      <c r="Q8" s="24" t="s">
        <v>27</v>
      </c>
    </row>
    <row r="9" s="1" customFormat="true" ht="81" spans="1:17">
      <c r="A9" s="11">
        <v>4</v>
      </c>
      <c r="B9" s="12" t="s">
        <v>21</v>
      </c>
      <c r="C9" s="13">
        <v>420000004</v>
      </c>
      <c r="D9" s="14" t="s">
        <v>34</v>
      </c>
      <c r="E9" s="14" t="s">
        <v>35</v>
      </c>
      <c r="F9" s="14" t="s">
        <v>24</v>
      </c>
      <c r="G9" s="18" t="s">
        <v>25</v>
      </c>
      <c r="H9" s="11"/>
      <c r="I9" s="24" t="s">
        <v>33</v>
      </c>
      <c r="J9" s="24">
        <v>330</v>
      </c>
      <c r="K9" s="25">
        <f t="shared" si="0"/>
        <v>313.5</v>
      </c>
      <c r="L9" s="25">
        <f t="shared" si="1"/>
        <v>280.5</v>
      </c>
      <c r="M9" s="25">
        <f t="shared" si="2"/>
        <v>247.5</v>
      </c>
      <c r="N9" s="25">
        <f t="shared" si="3"/>
        <v>214.5</v>
      </c>
      <c r="O9" s="25">
        <f t="shared" si="4"/>
        <v>198</v>
      </c>
      <c r="P9" s="14" t="s">
        <v>36</v>
      </c>
      <c r="Q9" s="24" t="s">
        <v>27</v>
      </c>
    </row>
    <row r="10" s="1" customFormat="true" ht="40.5" spans="1:17">
      <c r="A10" s="11">
        <v>5</v>
      </c>
      <c r="B10" s="12" t="s">
        <v>21</v>
      </c>
      <c r="C10" s="13">
        <v>420000005</v>
      </c>
      <c r="D10" s="15" t="s">
        <v>37</v>
      </c>
      <c r="E10" s="14" t="s">
        <v>38</v>
      </c>
      <c r="F10" s="14" t="s">
        <v>39</v>
      </c>
      <c r="G10" s="18" t="s">
        <v>25</v>
      </c>
      <c r="H10" s="19"/>
      <c r="I10" s="24" t="s">
        <v>40</v>
      </c>
      <c r="J10" s="24">
        <v>165</v>
      </c>
      <c r="K10" s="25">
        <f t="shared" si="0"/>
        <v>156.75</v>
      </c>
      <c r="L10" s="25">
        <f t="shared" si="1"/>
        <v>140.25</v>
      </c>
      <c r="M10" s="25">
        <f t="shared" si="2"/>
        <v>123.75</v>
      </c>
      <c r="N10" s="25">
        <f t="shared" si="3"/>
        <v>107.25</v>
      </c>
      <c r="O10" s="25">
        <f t="shared" si="4"/>
        <v>99</v>
      </c>
      <c r="P10" s="30"/>
      <c r="Q10" s="24" t="s">
        <v>27</v>
      </c>
    </row>
    <row r="11" s="1" customFormat="true" ht="40.5" spans="1:17">
      <c r="A11" s="11">
        <v>6</v>
      </c>
      <c r="B11" s="12" t="s">
        <v>21</v>
      </c>
      <c r="C11" s="13">
        <v>420000007</v>
      </c>
      <c r="D11" s="15" t="s">
        <v>41</v>
      </c>
      <c r="E11" s="14" t="s">
        <v>42</v>
      </c>
      <c r="F11" s="14" t="s">
        <v>43</v>
      </c>
      <c r="G11" s="18" t="s">
        <v>25</v>
      </c>
      <c r="H11" s="19"/>
      <c r="I11" s="24" t="s">
        <v>40</v>
      </c>
      <c r="J11" s="24">
        <v>11</v>
      </c>
      <c r="K11" s="25">
        <f t="shared" si="0"/>
        <v>10.45</v>
      </c>
      <c r="L11" s="25">
        <f t="shared" si="1"/>
        <v>9.35</v>
      </c>
      <c r="M11" s="25">
        <f t="shared" si="2"/>
        <v>8.25</v>
      </c>
      <c r="N11" s="25">
        <f t="shared" si="3"/>
        <v>7.15</v>
      </c>
      <c r="O11" s="25">
        <f t="shared" si="4"/>
        <v>6.6</v>
      </c>
      <c r="P11" s="31"/>
      <c r="Q11" s="24" t="s">
        <v>27</v>
      </c>
    </row>
    <row r="12" s="1" customFormat="true" ht="54" spans="1:17">
      <c r="A12" s="11">
        <v>7</v>
      </c>
      <c r="B12" s="12" t="s">
        <v>21</v>
      </c>
      <c r="C12" s="13">
        <v>420000008</v>
      </c>
      <c r="D12" s="15" t="s">
        <v>44</v>
      </c>
      <c r="E12" s="14" t="s">
        <v>45</v>
      </c>
      <c r="F12" s="14" t="s">
        <v>46</v>
      </c>
      <c r="G12" s="18" t="s">
        <v>25</v>
      </c>
      <c r="H12" s="19"/>
      <c r="I12" s="24" t="s">
        <v>33</v>
      </c>
      <c r="J12" s="24">
        <v>492</v>
      </c>
      <c r="K12" s="25">
        <f t="shared" si="0"/>
        <v>467.4</v>
      </c>
      <c r="L12" s="25">
        <f t="shared" si="1"/>
        <v>418.2</v>
      </c>
      <c r="M12" s="25">
        <f t="shared" si="2"/>
        <v>369</v>
      </c>
      <c r="N12" s="25">
        <f t="shared" si="3"/>
        <v>319.8</v>
      </c>
      <c r="O12" s="25">
        <f t="shared" si="4"/>
        <v>295.2</v>
      </c>
      <c r="P12" s="14"/>
      <c r="Q12" s="24" t="s">
        <v>27</v>
      </c>
    </row>
    <row r="13" s="1" customFormat="true" ht="54" spans="1:17">
      <c r="A13" s="11">
        <v>8</v>
      </c>
      <c r="B13" s="12" t="s">
        <v>21</v>
      </c>
      <c r="C13" s="13">
        <v>420000009</v>
      </c>
      <c r="D13" s="14" t="s">
        <v>47</v>
      </c>
      <c r="E13" s="14" t="s">
        <v>48</v>
      </c>
      <c r="F13" s="14" t="s">
        <v>49</v>
      </c>
      <c r="G13" s="18" t="s">
        <v>25</v>
      </c>
      <c r="H13" s="20"/>
      <c r="I13" s="26" t="s">
        <v>50</v>
      </c>
      <c r="J13" s="26">
        <v>128</v>
      </c>
      <c r="K13" s="27">
        <f t="shared" si="0"/>
        <v>121.6</v>
      </c>
      <c r="L13" s="27">
        <f t="shared" si="1"/>
        <v>108.8</v>
      </c>
      <c r="M13" s="27">
        <f t="shared" si="2"/>
        <v>96</v>
      </c>
      <c r="N13" s="27">
        <f t="shared" si="3"/>
        <v>83.2</v>
      </c>
      <c r="O13" s="27">
        <f t="shared" si="4"/>
        <v>76.8</v>
      </c>
      <c r="P13" s="14" t="s">
        <v>51</v>
      </c>
      <c r="Q13" s="24" t="s">
        <v>27</v>
      </c>
    </row>
    <row r="14" s="1" customFormat="true" ht="40.5" spans="1:17">
      <c r="A14" s="11">
        <v>9</v>
      </c>
      <c r="B14" s="12" t="s">
        <v>21</v>
      </c>
      <c r="C14" s="13">
        <v>420000011</v>
      </c>
      <c r="D14" s="14" t="s">
        <v>52</v>
      </c>
      <c r="E14" s="19" t="s">
        <v>53</v>
      </c>
      <c r="F14" s="14" t="s">
        <v>54</v>
      </c>
      <c r="G14" s="18" t="s">
        <v>25</v>
      </c>
      <c r="H14" s="11"/>
      <c r="I14" s="26" t="s">
        <v>50</v>
      </c>
      <c r="J14" s="26">
        <v>33</v>
      </c>
      <c r="K14" s="27">
        <f t="shared" si="0"/>
        <v>31.35</v>
      </c>
      <c r="L14" s="27">
        <f t="shared" si="1"/>
        <v>28.05</v>
      </c>
      <c r="M14" s="27">
        <f t="shared" si="2"/>
        <v>24.75</v>
      </c>
      <c r="N14" s="27">
        <f t="shared" si="3"/>
        <v>21.45</v>
      </c>
      <c r="O14" s="27">
        <f t="shared" si="4"/>
        <v>19.8</v>
      </c>
      <c r="P14" s="14"/>
      <c r="Q14" s="24" t="s">
        <v>27</v>
      </c>
    </row>
    <row r="15" s="4" customFormat="true" ht="218" customHeight="true" spans="1:17">
      <c r="A15" s="16" t="s">
        <v>55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33"/>
    </row>
  </sheetData>
  <mergeCells count="18">
    <mergeCell ref="A1:P1"/>
    <mergeCell ref="A2:Q2"/>
    <mergeCell ref="J3:O3"/>
    <mergeCell ref="J4:K4"/>
    <mergeCell ref="L4:M4"/>
    <mergeCell ref="N4:O4"/>
    <mergeCell ref="A15:Q15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P3:P5"/>
    <mergeCell ref="Q3:Q5"/>
  </mergeCells>
  <pageMargins left="0.751388888888889" right="0.708333333333333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附件1中医骨伤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a'a</dc:creator>
  <cp:lastModifiedBy>baixin</cp:lastModifiedBy>
  <dcterms:created xsi:type="dcterms:W3CDTF">2025-01-12T09:23:00Z</dcterms:created>
  <dcterms:modified xsi:type="dcterms:W3CDTF">2025-02-19T12:57:01Z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CF8CCCDF1D33498893F141119B67200A_11</vt:lpwstr>
  </property>
  <property fmtid="{D5CDD505-2E9C-101B-9397-08002B2CF9AE}" pid="3" name="KSOProductBuildVer">
    <vt:lpwstr>2052-11.8.2.10290</vt:lpwstr>
  </property>
</Properties>
</file>